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<sst xmlns="http://schemas.openxmlformats.org/spreadsheetml/2006/main" count="191" uniqueCount="133">
  <si>
    <t>1. ¿Quién está obligado a reportar IE?</t>
  </si>
  <si>
    <t>a. Ley</t>
  </si>
  <si>
    <t>b. Estatuto Tributario</t>
  </si>
  <si>
    <t>c. Resolución</t>
  </si>
  <si>
    <t>d. Constitución Politica</t>
  </si>
  <si>
    <t>e. Ninguna de las anteriores</t>
  </si>
  <si>
    <t xml:space="preserve">EXPEDIDA POR LA DIAN </t>
  </si>
  <si>
    <t>LA DIAN PUEDE REQUERIR INFORMACIÓN</t>
  </si>
  <si>
    <t>REQUERIMIENTO ORDINARIO</t>
  </si>
  <si>
    <t>INFORMACIÓN EXÓGENA</t>
  </si>
  <si>
    <t>LO QUE LE DE LA GANA.</t>
  </si>
  <si>
    <t>ART 651 DEL ET</t>
  </si>
  <si>
    <t xml:space="preserve">ACTO </t>
  </si>
  <si>
    <t>RESOLUCIÓN</t>
  </si>
  <si>
    <t>A QUIEN LA NORMA LE ORDENE</t>
  </si>
  <si>
    <t>ART 684 DEL ET</t>
  </si>
  <si>
    <t>EL VERDADERO CUMPABLE: ARTÍCULO 631. Para estudios y cruces de información y el cumplimiento de otras funciones.</t>
  </si>
  <si>
    <r>
      <t>PARÁGRAFO 1. La solicitud de información de que trata este artículo, se formulará mediante resolución del director general de impuestos nacionales, en la cual se establecerán,</t>
    </r>
    <r>
      <rPr>
        <b/>
        <sz val="18"/>
        <color indexed="17"/>
        <rFont val="Calibri"/>
        <family val="2"/>
      </rPr>
      <t xml:space="preserve"> de manera general, los grupos o sectores de personas o entidades que deben suministrar la información</t>
    </r>
    <r>
      <rPr>
        <sz val="11"/>
        <color theme="1"/>
        <rFont val="Calibri"/>
        <family val="2"/>
      </rPr>
      <t xml:space="preserve"> requerida para cada grupo o sector, </t>
    </r>
    <r>
      <rPr>
        <sz val="24"/>
        <color indexed="53"/>
        <rFont val="Calibri"/>
        <family val="2"/>
      </rPr>
      <t xml:space="preserve">los plazos para su entrega, </t>
    </r>
    <r>
      <rPr>
        <b/>
        <sz val="16"/>
        <color indexed="10"/>
        <rFont val="Calibri"/>
        <family val="2"/>
      </rPr>
      <t>que no podrán ser inferiores a dos (2) meses</t>
    </r>
    <r>
      <rPr>
        <sz val="11"/>
        <color theme="1"/>
        <rFont val="Calibri"/>
        <family val="2"/>
      </rPr>
      <t>, y los lugares a donde deberá enviarse.</t>
    </r>
  </si>
  <si>
    <t>INDICA PARTICULARMENTE</t>
  </si>
  <si>
    <t>INDICA DE MANERA GENERAL QUIEN DE ENVIAR</t>
  </si>
  <si>
    <t xml:space="preserve">CARLOS GUERRA CON NIT TAL </t>
  </si>
  <si>
    <t>DE MANERA GENERAL.</t>
  </si>
  <si>
    <t>ART 1</t>
  </si>
  <si>
    <t>ARTÍCULO 1°</t>
  </si>
  <si>
    <t>EL CRITERIO QUE OBLIGA A ENVIAR INFOMACIÓN.</t>
  </si>
  <si>
    <t>a.</t>
  </si>
  <si>
    <t>CELEBRAR CONVENIO DE COPERACIÓN CON UN ORGANISMO INTERNACIONAL</t>
  </si>
  <si>
    <t>LA PERSONA</t>
  </si>
  <si>
    <t>PERSONA JURIDICA</t>
  </si>
  <si>
    <t>b.</t>
  </si>
  <si>
    <t>PJ</t>
  </si>
  <si>
    <t>Realicen actividades financieras</t>
  </si>
  <si>
    <t>c.</t>
  </si>
  <si>
    <t>Ser Las bolsas de valores o comisionistas de bolsa</t>
  </si>
  <si>
    <t>PJ y PN</t>
  </si>
  <si>
    <t xml:space="preserve">d. </t>
  </si>
  <si>
    <t>Ingresos</t>
  </si>
  <si>
    <t>PN y SUCE ILIQUIDAS</t>
  </si>
  <si>
    <t>Ingresos (se detalla el criterio para depurar el grupo)</t>
  </si>
  <si>
    <t>UN PRESTAMO NO ES UN INGRESO</t>
  </si>
  <si>
    <t>ART 26 ET - CAPACIDAD DE PRODUCIR UN INCREMENTO EN EL PATRIMONIO LIQUIDO</t>
  </si>
  <si>
    <t>MARIA_</t>
  </si>
  <si>
    <t>CASA</t>
  </si>
  <si>
    <t>AÑO 1</t>
  </si>
  <si>
    <t>TC</t>
  </si>
  <si>
    <t>PAT LIQ</t>
  </si>
  <si>
    <t>AÑO DOS</t>
  </si>
  <si>
    <t>Primer esc</t>
  </si>
  <si>
    <t>Quién va a enviar información por el periodo gravable 2022 en el 2023</t>
  </si>
  <si>
    <t>Y EN UNA CONDICIÓN.</t>
  </si>
  <si>
    <t>Carlos Alberto INGRSOS EN EL AÑO 2021  800,000,000  EN EL AÑO 2022 CARLOS ALBERTO VENDE UNA CASA POSEIDA POR MAS DE DOS AOS</t>
  </si>
  <si>
    <t xml:space="preserve">GANANCIA OCASIONAL POR 1,300,0000 y adicionalmente el se pensionó y le pagaron por pension 600 millones </t>
  </si>
  <si>
    <t xml:space="preserve">CEDULACIÓN DESDE EL AÑO 2017 </t>
  </si>
  <si>
    <t>CÉDULA GENERAL</t>
  </si>
  <si>
    <t>RENTAS DE TRABAJO</t>
  </si>
  <si>
    <t xml:space="preserve">DE CAPITAL </t>
  </si>
  <si>
    <t>NO LABORES</t>
  </si>
  <si>
    <t>DIVIDENDOS</t>
  </si>
  <si>
    <t>PENSIONES</t>
  </si>
  <si>
    <t>GANANCIAS OCASIONALES</t>
  </si>
  <si>
    <t xml:space="preserve">MARIA FERNANDA TUVO INGRESOS EN EL AÑO 2021 POR PENSIONES DE $ 600,000,000 Y EN EL 2022 MARIA FERNANDA </t>
  </si>
  <si>
    <t>TUVO LO SIGUIENTE:   RENTAS DE TRABAJO: $ 200 MILLONES,  RENTAS DE CAPITAL $ 80,000,000 Y POR NO LABORALES $ 10,000,000</t>
  </si>
  <si>
    <t>PRIMER CRITERIO</t>
  </si>
  <si>
    <t>SI</t>
  </si>
  <si>
    <t>SEGUNDO CRITERIO</t>
  </si>
  <si>
    <t>CAPITAL</t>
  </si>
  <si>
    <t>NO LABORALES</t>
  </si>
  <si>
    <t xml:space="preserve">MARIA FERNANDA TUVO INGRESOS EN EL AÑO 2021 GANANCIA OCASIONAL DE $ 600,000,000 Y EN EL 2022 MARIA FERNANDA </t>
  </si>
  <si>
    <t>TUVO LO SIGUIENTE:   RENTAS DE TRABAJO: $ 200 MILLONES,  RENTAS DE CAPITAL $ 80,000,000 Y POR NO LABORALES $ 50,000,000</t>
  </si>
  <si>
    <t>PRIMERA CONDICION</t>
  </si>
  <si>
    <t xml:space="preserve">CUMPLE </t>
  </si>
  <si>
    <t>SEGUNDA</t>
  </si>
  <si>
    <t xml:space="preserve">CAPITAL </t>
  </si>
  <si>
    <t>RENTAS NO LABORALES</t>
  </si>
  <si>
    <r>
      <rPr>
        <b/>
        <sz val="14"/>
        <color indexed="17"/>
        <rFont val="Calibri"/>
        <family val="2"/>
      </rPr>
      <t xml:space="preserve">Las personas naturales y sus asimiladas </t>
    </r>
    <r>
      <rPr>
        <b/>
        <sz val="14"/>
        <color indexed="53"/>
        <rFont val="Calibri"/>
        <family val="2"/>
      </rPr>
      <t>que durante el año gravable 2021 o en el año gravable 2022 hayan obtenido ingresos brutos superiores a quinientos millones de pesos ($500.000.000</t>
    </r>
    <r>
      <rPr>
        <b/>
        <sz val="14"/>
        <color indexed="8"/>
        <rFont val="Calibri"/>
        <family val="2"/>
      </rPr>
      <t>)</t>
    </r>
    <r>
      <rPr>
        <sz val="14"/>
        <color indexed="8"/>
        <rFont val="Calibri"/>
        <family val="2"/>
      </rPr>
      <t xml:space="preserve"> </t>
    </r>
    <r>
      <rPr>
        <b/>
        <sz val="24"/>
        <color indexed="40"/>
        <rFont val="Calibri"/>
        <family val="2"/>
      </rPr>
      <t>y</t>
    </r>
    <r>
      <rPr>
        <sz val="14"/>
        <color indexed="8"/>
        <rFont val="Calibri"/>
        <family val="2"/>
      </rPr>
      <t xml:space="preserve"> que la suma de los Ingresos brutos obtenidos por </t>
    </r>
    <r>
      <rPr>
        <b/>
        <sz val="14"/>
        <color indexed="40"/>
        <rFont val="Calibri"/>
        <family val="2"/>
      </rPr>
      <t>rentas capital</t>
    </r>
    <r>
      <rPr>
        <sz val="14"/>
        <color indexed="8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y/o r</t>
    </r>
    <r>
      <rPr>
        <b/>
        <sz val="14"/>
        <color indexed="40"/>
        <rFont val="Calibri"/>
        <family val="2"/>
      </rPr>
      <t>entas no laborales durante el año gravable 2022</t>
    </r>
    <r>
      <rPr>
        <sz val="14"/>
        <color indexed="8"/>
        <rFont val="Calibri"/>
        <family val="2"/>
      </rPr>
      <t xml:space="preserve"> superen los cien millones de pesos ($100.000.000).</t>
    </r>
  </si>
  <si>
    <t>El Sr Humberto en el periodo gravable 2021 vendió su casa por $ 450,000,000 y en el 2022 tuvo</t>
  </si>
  <si>
    <t>la siguiente operaciones:</t>
  </si>
  <si>
    <t>Rentas de trabajo</t>
  </si>
  <si>
    <t>Arrriendo de lo sinmuebe</t>
  </si>
  <si>
    <t xml:space="preserve">Venta de un carro por menos de dos aos </t>
  </si>
  <si>
    <t>El costo de este carro fue de 40,000,000</t>
  </si>
  <si>
    <t>Venta de otra casa ganancia ocasional.</t>
  </si>
  <si>
    <t xml:space="preserve">SRA JOSEFINA PERTENECE AL RÉGIMEN SIMPLE DE TRIBUTACIÓN.  ELLA EN EL PERIODO GRAVABLE 2021 TUVO INGRESOS POR </t>
  </si>
  <si>
    <t xml:space="preserve">RENTAS DE CAPITAL </t>
  </si>
  <si>
    <t>RENTAS DE PENSIONES</t>
  </si>
  <si>
    <t>GANANCIA OCASIONAL</t>
  </si>
  <si>
    <r>
      <t xml:space="preserve">Los contribuyentes personas naturales del régimen simple de tributación -SIMPLE que durante el año gravable 2021 </t>
    </r>
    <r>
      <rPr>
        <b/>
        <sz val="26"/>
        <color indexed="10"/>
        <rFont val="Calibri"/>
        <family val="2"/>
      </rPr>
      <t>o</t>
    </r>
    <r>
      <rPr>
        <sz val="16"/>
        <color indexed="8"/>
        <rFont val="Calibri"/>
        <family val="2"/>
      </rPr>
      <t xml:space="preserve"> en el año gravable 2022, hayan obtenido ingresos brutos superiores a quinientos millones de pesos ($500.000.000), sin considerar el tipo de
ingreso </t>
    </r>
  </si>
  <si>
    <t>RUBEN BLADES ES MUSICO Y  HACE OTRAS COSAS Y Y SUS OPERACIONES SON LAS SIGUIENTES</t>
  </si>
  <si>
    <t>DE TRABAJO</t>
  </si>
  <si>
    <t>CUMPLE EL SEGUNDO</t>
  </si>
  <si>
    <t>ORDINARIO: SI</t>
  </si>
  <si>
    <t>SIMPLE: SI</t>
  </si>
  <si>
    <t>FACTRUAS DE ARRIENDO PERO NO SE LAS HAN PAGADO</t>
  </si>
  <si>
    <t>FACTURÓ TODO PERO LE QUEDARON DEBIENDO 300 MILLONES A 31 DE DICIEMBRE DE 2022</t>
  </si>
  <si>
    <t>NO ESTÁ OBLIGADO A LLEVAR CONTABILDAD</t>
  </si>
  <si>
    <t xml:space="preserve">ESTAMOS EN RECESO </t>
  </si>
  <si>
    <t xml:space="preserve">e. </t>
  </si>
  <si>
    <t>Criterio</t>
  </si>
  <si>
    <t>Responsable</t>
  </si>
  <si>
    <t>Persona Juríica</t>
  </si>
  <si>
    <t>TIPO SOCIETARIO</t>
  </si>
  <si>
    <t>NO IMPORTA</t>
  </si>
  <si>
    <t>SI ES CON AL  O SIN A LUCRO</t>
  </si>
  <si>
    <r>
      <t xml:space="preserve">Las </t>
    </r>
    <r>
      <rPr>
        <b/>
        <sz val="11"/>
        <color indexed="8"/>
        <rFont val="Calibri"/>
        <family val="2"/>
      </rPr>
      <t>personas jurídicas y sus asimiladas y demás entidades públicas y privadas</t>
    </r>
    <r>
      <rPr>
        <sz val="11"/>
        <color theme="1"/>
        <rFont val="Calibri"/>
        <family val="2"/>
      </rPr>
      <t xml:space="preserve"> que en
el año gravable 2021 </t>
    </r>
    <r>
      <rPr>
        <b/>
        <sz val="24"/>
        <color indexed="10"/>
        <rFont val="Calibri"/>
        <family val="2"/>
      </rPr>
      <t>o</t>
    </r>
    <r>
      <rPr>
        <sz val="11"/>
        <color theme="1"/>
        <rFont val="Calibri"/>
        <family val="2"/>
      </rPr>
      <t xml:space="preserve"> en el año gravable 2022 hayan obtenido ingresos brutos
superiores a cien millones de pesos ($100.000.000).</t>
    </r>
  </si>
  <si>
    <t>XLS SA VENDE ZAPATOS, ENE L 2021 REALIZÓ VENTAS POR 80,000,000 Y EN EL 2022 POR 30,000,000</t>
  </si>
  <si>
    <t>XLS SA VENDE ZAPATOS, ENE L 2021 REALIZÓ VENTAS POR 180,000,000 Y LE QUEDARON DEBIENDO 80,000,000</t>
  </si>
  <si>
    <t>XLS SA VENDE ZAPATOS, ENE L 2021 REALIZÓ VENTAS POR 80,000,000 Y EN EL 2022 tuvo ganancia ocasional por 300 millones</t>
  </si>
  <si>
    <t>XLS SA VENDE ZAPATOS, EN EL 2022 REALIZO VENTAS POR $ 120,000,000 PERO EN ENERO DE 2023 REALIZÓ UNA NOTA CREDITO</t>
  </si>
  <si>
    <t>POR UNA VENTA DEL 2022 POR  50,000,000</t>
  </si>
  <si>
    <t>LA SOCIEDAD XLA PERTENECE AL SIMPLE Y TUVO INGRESOS POR 80,000,000 EN EL 2022,</t>
  </si>
  <si>
    <t>¿YO PUEDO AFIRMAR QUE ESTA PERSONA SE SALVÓ DE PRESENTAR EXÓGENA?</t>
  </si>
  <si>
    <t>Ingresos del 2021</t>
  </si>
  <si>
    <t>POR ESTE LITERAL NO ESTÁ OBLIGADA.</t>
  </si>
  <si>
    <t>F. ES OBLIGADO A PRACTICAR RETENCIÓN EN LA FUENTE</t>
  </si>
  <si>
    <t>PERSONA</t>
  </si>
  <si>
    <t>TODAS</t>
  </si>
  <si>
    <t>CRITERIO</t>
  </si>
  <si>
    <t>LA SOCIEDA XL DURANTE EL 2022 NO PRACTICÓ NINGUAN RETENCIÓN EN LA FUENTE PORQUE OMITIERON LA OBLIGACION DE HACERLO.</t>
  </si>
  <si>
    <t>LAS DIAN LOS PUEDE LLEGAR A FISCALIZAR ALGUN DÍA POR ESO.     ¿ELLOS QUE NO PRÁCTICARON RETENCIÓN DEBEN ENVIAR EXOGENA?</t>
  </si>
  <si>
    <t>LA SOCIEDAD XL SAS PERTENECE AL SIMPLE, DURANTE EL AÑO REALIZÓ COMPRAS A OTROS TERCEROS PERO COMO PERTENECE AL SIMPLE NUNCA PRÁCTICÓ NINGUNA RETENCIÓN</t>
  </si>
  <si>
    <t>DEBE PRESENTAR EXÓGENA?</t>
  </si>
  <si>
    <t>siiiiiiiiiiiiiiiiiiiiiiiiii</t>
  </si>
  <si>
    <t>RENTAS LABORAL</t>
  </si>
  <si>
    <t>POR IVA . CUANDO REALICE COMPRAS GRAVADAS A OTRO RST</t>
  </si>
  <si>
    <t>JUAN ESTÁ OBLIGADO A ENVIAR EXÓGENA POR EL 2022,  SUS OPERACIONES EN DICHO AÑO SON LAS SIGUIENTES</t>
  </si>
  <si>
    <t>RENTAS DE CAPITAL</t>
  </si>
  <si>
    <t>Entonce en mi caso que vendi 2022 una casa por $248.000.000 tengo renta de trabajo por $60.000.000 ingresos no laboral por $370.000.000 NO TENGO QUE PRESENTAR MEDIOS MAGNETICOS</t>
  </si>
  <si>
    <t>EN EL ENVÍO SOLOMANTE ENVIARÁ LO QUE CORRESPONDA A NO LABORALES Y DE CAPITAL::</t>
  </si>
  <si>
    <t>LA PERSONA CUMPLE LOS CRITERIOS EN 2022</t>
  </si>
  <si>
    <t>INGRESOS BRUTOS 2021</t>
  </si>
  <si>
    <t>INGRESOS BRUTOS 2022</t>
  </si>
  <si>
    <t>CAPITAL Y NO LABORALES 2022</t>
  </si>
  <si>
    <t>OBLIGADOS A REPORTAR INFORMACIÓN EXÓGENA EN EL 2023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</si>
</sst>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.0_-;\-&quot;$&quot;\ * #,##0.0_-;_-&quot;$&quot;\ * &quot;-&quot;??_-;_-@_-"/>
    <numFmt numFmtId="165" formatCode="_-&quot;$&quot;\ * #,##0_-;\-&quot;$&quot;\ * #,##0_-;_-&quot;$&quot;\ 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6"/>
      <color indexed="10"/>
      <name val="Calibri"/>
      <family val="2"/>
    </font>
    <font>
      <sz val="24"/>
      <color indexed="53"/>
      <name val="Calibri"/>
      <family val="2"/>
    </font>
    <font>
      <b/>
      <sz val="14"/>
      <color indexed="17"/>
      <name val="Calibri"/>
      <family val="2"/>
    </font>
    <font>
      <b/>
      <sz val="18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53"/>
      <name val="Calibri"/>
      <family val="2"/>
    </font>
    <font>
      <b/>
      <sz val="14"/>
      <color indexed="8"/>
      <name val="Calibri"/>
      <family val="2"/>
    </font>
    <font>
      <b/>
      <sz val="24"/>
      <color indexed="40"/>
      <name val="Calibri"/>
      <family val="2"/>
    </font>
    <font>
      <b/>
      <sz val="14"/>
      <color indexed="40"/>
      <name val="Calibri"/>
      <family val="2"/>
    </font>
    <font>
      <b/>
      <sz val="22"/>
      <color indexed="10"/>
      <name val="Calibri"/>
      <family val="2"/>
    </font>
    <font>
      <sz val="16"/>
      <color indexed="8"/>
      <name val="Calibri"/>
      <family val="2"/>
    </font>
    <font>
      <b/>
      <sz val="24"/>
      <color indexed="10"/>
      <name val="Calibri"/>
      <family val="2"/>
    </font>
    <font>
      <b/>
      <sz val="26"/>
      <color indexed="10"/>
      <name val="Calibri"/>
      <family val="2"/>
    </font>
    <font>
      <sz val="7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7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2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34" borderId="0" xfId="0" applyFill="1" applyAlignment="1">
      <alignment/>
    </xf>
    <xf numFmtId="165" fontId="0" fillId="0" borderId="0" xfId="51" applyNumberFormat="1" applyFont="1" applyAlignment="1">
      <alignment/>
    </xf>
    <xf numFmtId="165" fontId="51" fillId="0" borderId="0" xfId="51" applyNumberFormat="1" applyFont="1" applyAlignment="1">
      <alignment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65" fontId="0" fillId="24" borderId="0" xfId="0" applyNumberFormat="1" applyFill="1" applyAlignment="1">
      <alignment/>
    </xf>
    <xf numFmtId="165" fontId="0" fillId="24" borderId="0" xfId="51" applyNumberFormat="1" applyFont="1" applyFill="1" applyAlignment="1">
      <alignment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0" fillId="15" borderId="0" xfId="0" applyFill="1" applyAlignment="1">
      <alignment/>
    </xf>
    <xf numFmtId="165" fontId="0" fillId="15" borderId="0" xfId="51" applyNumberFormat="1" applyFont="1" applyFill="1" applyAlignment="1">
      <alignment/>
    </xf>
    <xf numFmtId="0" fontId="0" fillId="0" borderId="0" xfId="0" applyAlignment="1">
      <alignment horizontal="center" vertical="center" wrapText="1"/>
    </xf>
    <xf numFmtId="44" fontId="0" fillId="24" borderId="0" xfId="51" applyFont="1" applyFill="1" applyAlignment="1">
      <alignment/>
    </xf>
    <xf numFmtId="165" fontId="0" fillId="35" borderId="0" xfId="51" applyNumberFormat="1" applyFont="1" applyFill="1" applyAlignment="1">
      <alignment/>
    </xf>
    <xf numFmtId="0" fontId="5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4"/>
  <sheetViews>
    <sheetView tabSelected="1" zoomScale="90" zoomScaleNormal="90" zoomScalePageLayoutView="0" workbookViewId="0" topLeftCell="A1">
      <selection activeCell="B3" sqref="B3"/>
    </sheetView>
  </sheetViews>
  <sheetFormatPr defaultColWidth="11.421875" defaultRowHeight="15"/>
  <cols>
    <col min="3" max="3" width="32.7109375" style="0" customWidth="1"/>
    <col min="4" max="4" width="27.8515625" style="0" customWidth="1"/>
    <col min="5" max="5" width="17.8515625" style="0" bestFit="1" customWidth="1"/>
    <col min="6" max="7" width="15.28125" style="0" bestFit="1" customWidth="1"/>
    <col min="8" max="8" width="19.421875" style="0" customWidth="1"/>
    <col min="9" max="9" width="13.57421875" style="0" bestFit="1" customWidth="1"/>
  </cols>
  <sheetData>
    <row r="2" spans="2:9" ht="14.25">
      <c r="B2" s="5" t="s">
        <v>132</v>
      </c>
      <c r="C2" s="5"/>
      <c r="D2" s="5"/>
      <c r="E2" s="5"/>
      <c r="F2" s="5"/>
      <c r="G2" s="5"/>
      <c r="H2" s="5"/>
      <c r="I2" s="5"/>
    </row>
    <row r="3" spans="2:9" ht="14.25">
      <c r="B3" s="25"/>
      <c r="C3" s="25"/>
      <c r="D3" s="25"/>
      <c r="E3" s="25"/>
      <c r="F3" s="25"/>
      <c r="G3" s="25"/>
      <c r="H3" s="25"/>
      <c r="I3" s="25"/>
    </row>
    <row r="4" spans="2:9" ht="14.25">
      <c r="B4" s="25"/>
      <c r="C4" s="25"/>
      <c r="D4" s="25"/>
      <c r="E4" s="25"/>
      <c r="F4" s="25"/>
      <c r="G4" s="25"/>
      <c r="H4" s="25"/>
      <c r="I4" s="25"/>
    </row>
    <row r="5" spans="2:9" ht="14.25">
      <c r="B5" s="25"/>
      <c r="C5" s="25"/>
      <c r="D5" s="25"/>
      <c r="E5" s="25"/>
      <c r="F5" s="25"/>
      <c r="G5" s="25"/>
      <c r="H5" s="25"/>
      <c r="I5" s="25"/>
    </row>
    <row r="6" spans="7:11" ht="14.25">
      <c r="G6" s="5" t="s">
        <v>15</v>
      </c>
      <c r="H6" s="5"/>
      <c r="I6" s="5"/>
      <c r="J6" s="5"/>
      <c r="K6" s="5"/>
    </row>
    <row r="7" spans="2:11" ht="14.25">
      <c r="B7" t="s">
        <v>0</v>
      </c>
      <c r="G7" s="3" t="s">
        <v>7</v>
      </c>
      <c r="H7" s="3"/>
      <c r="I7" s="3"/>
      <c r="J7" s="3"/>
      <c r="K7" s="3"/>
    </row>
    <row r="9" spans="2:10" ht="14.25">
      <c r="B9" t="s">
        <v>1</v>
      </c>
      <c r="G9" s="4" t="s">
        <v>8</v>
      </c>
      <c r="J9" s="4" t="s">
        <v>9</v>
      </c>
    </row>
    <row r="10" spans="2:10" ht="14.25">
      <c r="B10" t="s">
        <v>2</v>
      </c>
      <c r="G10" t="s">
        <v>12</v>
      </c>
      <c r="J10" t="s">
        <v>13</v>
      </c>
    </row>
    <row r="11" spans="2:12" ht="14.25">
      <c r="B11" s="1" t="s">
        <v>3</v>
      </c>
      <c r="C11" s="1"/>
      <c r="D11" t="s">
        <v>6</v>
      </c>
      <c r="G11" t="s">
        <v>10</v>
      </c>
      <c r="J11" s="7" t="s">
        <v>14</v>
      </c>
      <c r="K11" s="7"/>
      <c r="L11" s="7"/>
    </row>
    <row r="12" spans="2:10" ht="14.25">
      <c r="B12" t="s">
        <v>4</v>
      </c>
      <c r="G12" s="4" t="s">
        <v>11</v>
      </c>
      <c r="J12" t="s">
        <v>11</v>
      </c>
    </row>
    <row r="13" ht="14.25">
      <c r="B13" t="s">
        <v>5</v>
      </c>
    </row>
    <row r="14" spans="7:10" ht="14.25">
      <c r="G14" t="s">
        <v>18</v>
      </c>
      <c r="J14" t="s">
        <v>19</v>
      </c>
    </row>
    <row r="16" spans="7:12" ht="14.25">
      <c r="G16" t="s">
        <v>20</v>
      </c>
      <c r="J16" s="10" t="s">
        <v>21</v>
      </c>
      <c r="K16" s="10"/>
      <c r="L16" s="6" t="s">
        <v>22</v>
      </c>
    </row>
    <row r="19" ht="14.25">
      <c r="B19" s="4" t="s">
        <v>16</v>
      </c>
    </row>
    <row r="23" spans="2:11" ht="129" customHeight="1">
      <c r="B23" s="9" t="s">
        <v>17</v>
      </c>
      <c r="C23" s="9"/>
      <c r="D23" s="9"/>
      <c r="E23" s="9"/>
      <c r="F23" s="9"/>
      <c r="G23" s="9"/>
      <c r="H23" s="9"/>
      <c r="I23" s="9"/>
      <c r="J23" s="9"/>
      <c r="K23" s="9"/>
    </row>
    <row r="24" spans="2:11" ht="14.2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ht="14.2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ht="14.2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ht="14.25">
      <c r="B27" s="8"/>
      <c r="C27" s="8"/>
      <c r="D27" s="8"/>
      <c r="E27" s="8"/>
      <c r="F27" s="8"/>
      <c r="G27" s="8"/>
      <c r="H27" s="8"/>
      <c r="I27" s="8"/>
      <c r="J27" s="8"/>
      <c r="K27" s="8"/>
    </row>
    <row r="32" ht="14.25">
      <c r="B32" t="s">
        <v>23</v>
      </c>
    </row>
    <row r="34" spans="2:10" ht="14.25">
      <c r="B34" t="s">
        <v>24</v>
      </c>
      <c r="J34" t="s">
        <v>27</v>
      </c>
    </row>
    <row r="36" spans="2:10" ht="14.25">
      <c r="B36" t="s">
        <v>25</v>
      </c>
      <c r="C36" t="s">
        <v>26</v>
      </c>
      <c r="J36" t="s">
        <v>28</v>
      </c>
    </row>
    <row r="38" spans="2:10" ht="14.25">
      <c r="B38" t="s">
        <v>29</v>
      </c>
      <c r="C38" t="s">
        <v>31</v>
      </c>
      <c r="J38" t="s">
        <v>30</v>
      </c>
    </row>
    <row r="40" spans="2:10" ht="14.25">
      <c r="B40" t="s">
        <v>32</v>
      </c>
      <c r="C40" t="s">
        <v>33</v>
      </c>
      <c r="J40" t="s">
        <v>34</v>
      </c>
    </row>
    <row r="42" spans="2:10" ht="14.25">
      <c r="B42" t="s">
        <v>35</v>
      </c>
      <c r="C42" t="s">
        <v>38</v>
      </c>
      <c r="J42" t="s">
        <v>37</v>
      </c>
    </row>
    <row r="44" ht="14.25">
      <c r="C44" t="s">
        <v>39</v>
      </c>
    </row>
    <row r="45" spans="3:7" ht="14.25">
      <c r="C45" t="s">
        <v>39</v>
      </c>
      <c r="G45" t="s">
        <v>40</v>
      </c>
    </row>
    <row r="46" ht="14.25">
      <c r="C46" t="s">
        <v>39</v>
      </c>
    </row>
    <row r="47" spans="3:9" ht="14.25">
      <c r="C47" t="s">
        <v>39</v>
      </c>
      <c r="G47" t="s">
        <v>41</v>
      </c>
      <c r="H47" t="s">
        <v>43</v>
      </c>
      <c r="I47" t="s">
        <v>46</v>
      </c>
    </row>
    <row r="48" spans="3:9" ht="14.25">
      <c r="C48" t="s">
        <v>39</v>
      </c>
      <c r="I48" t="s">
        <v>47</v>
      </c>
    </row>
    <row r="49" spans="3:12" ht="14.25">
      <c r="C49" t="s">
        <v>39</v>
      </c>
      <c r="G49" t="s">
        <v>42</v>
      </c>
      <c r="H49" s="11">
        <v>100000000</v>
      </c>
      <c r="I49" s="11">
        <f>+H49</f>
        <v>100000000</v>
      </c>
      <c r="J49" s="11"/>
      <c r="K49" s="11"/>
      <c r="L49" s="11"/>
    </row>
    <row r="50" spans="3:12" ht="14.25">
      <c r="C50" t="s">
        <v>39</v>
      </c>
      <c r="G50" t="s">
        <v>44</v>
      </c>
      <c r="H50" s="11">
        <v>2000000</v>
      </c>
      <c r="I50" s="11">
        <f>+H50+150000000</f>
        <v>152000000</v>
      </c>
      <c r="J50" s="11"/>
      <c r="K50" s="11"/>
      <c r="L50" s="11"/>
    </row>
    <row r="51" spans="3:12" ht="14.25">
      <c r="C51" t="s">
        <v>39</v>
      </c>
      <c r="G51" s="4" t="s">
        <v>45</v>
      </c>
      <c r="H51" s="12">
        <f>+H49-H50</f>
        <v>98000000</v>
      </c>
      <c r="I51" s="12">
        <f>+I49-I50</f>
        <v>-52000000</v>
      </c>
      <c r="J51" s="11"/>
      <c r="K51" s="11"/>
      <c r="L51" s="11"/>
    </row>
    <row r="52" spans="3:12" ht="14.25">
      <c r="C52" t="s">
        <v>39</v>
      </c>
      <c r="H52" s="11"/>
      <c r="I52" s="11"/>
      <c r="J52" s="11"/>
      <c r="K52" s="11"/>
      <c r="L52" s="11"/>
    </row>
    <row r="53" spans="3:12" ht="14.25">
      <c r="C53" t="s">
        <v>39</v>
      </c>
      <c r="H53" s="11"/>
      <c r="I53" s="11"/>
      <c r="J53" s="11"/>
      <c r="K53" s="11"/>
      <c r="L53" s="11"/>
    </row>
    <row r="54" ht="14.25">
      <c r="C54" t="s">
        <v>39</v>
      </c>
    </row>
    <row r="55" ht="14.25">
      <c r="C55" t="s">
        <v>39</v>
      </c>
    </row>
    <row r="56" ht="14.25">
      <c r="C56" t="s">
        <v>39</v>
      </c>
    </row>
    <row r="57" ht="14.25">
      <c r="C57" t="s">
        <v>39</v>
      </c>
    </row>
    <row r="58" ht="14.25">
      <c r="C58" t="s">
        <v>39</v>
      </c>
    </row>
    <row r="59" ht="14.25">
      <c r="C59" t="s">
        <v>39</v>
      </c>
    </row>
    <row r="60" ht="14.25">
      <c r="C60" t="s">
        <v>39</v>
      </c>
    </row>
    <row r="61" ht="14.25">
      <c r="C61" t="s">
        <v>39</v>
      </c>
    </row>
    <row r="62" ht="14.25">
      <c r="C62" t="s">
        <v>39</v>
      </c>
    </row>
    <row r="63" ht="14.25">
      <c r="C63" t="s">
        <v>39</v>
      </c>
    </row>
    <row r="64" ht="14.25">
      <c r="C64" t="s">
        <v>39</v>
      </c>
    </row>
    <row r="65" ht="14.25">
      <c r="C65" t="s">
        <v>39</v>
      </c>
    </row>
    <row r="66" ht="14.25">
      <c r="C66" t="s">
        <v>39</v>
      </c>
    </row>
    <row r="67" ht="14.25">
      <c r="C67" t="s">
        <v>39</v>
      </c>
    </row>
    <row r="68" ht="14.25">
      <c r="C68" t="s">
        <v>39</v>
      </c>
    </row>
    <row r="69" ht="14.25">
      <c r="C69" t="s">
        <v>39</v>
      </c>
    </row>
    <row r="70" ht="14.25">
      <c r="C70" t="s">
        <v>39</v>
      </c>
    </row>
    <row r="71" ht="14.25">
      <c r="C71" t="s">
        <v>39</v>
      </c>
    </row>
    <row r="72" ht="14.25">
      <c r="C72" t="s">
        <v>39</v>
      </c>
    </row>
    <row r="73" ht="14.25">
      <c r="C73" t="s">
        <v>39</v>
      </c>
    </row>
    <row r="74" ht="14.25">
      <c r="C74" t="s">
        <v>39</v>
      </c>
    </row>
    <row r="75" ht="14.25">
      <c r="C75" t="s">
        <v>39</v>
      </c>
    </row>
    <row r="76" ht="14.25">
      <c r="C76" t="s">
        <v>39</v>
      </c>
    </row>
    <row r="77" ht="14.25">
      <c r="C77" t="s">
        <v>39</v>
      </c>
    </row>
    <row r="78" ht="14.25">
      <c r="C78" t="s">
        <v>39</v>
      </c>
    </row>
    <row r="79" ht="14.25">
      <c r="C79" t="s">
        <v>39</v>
      </c>
    </row>
    <row r="80" ht="14.25">
      <c r="C80" t="s">
        <v>39</v>
      </c>
    </row>
    <row r="81" ht="14.25">
      <c r="C81" t="s">
        <v>39</v>
      </c>
    </row>
    <row r="82" ht="14.25">
      <c r="C82" t="s">
        <v>39</v>
      </c>
    </row>
    <row r="83" ht="14.25">
      <c r="C83" t="s">
        <v>39</v>
      </c>
    </row>
    <row r="84" ht="14.25">
      <c r="C84" t="s">
        <v>39</v>
      </c>
    </row>
    <row r="85" ht="14.25">
      <c r="C85" t="s">
        <v>39</v>
      </c>
    </row>
    <row r="86" ht="14.25">
      <c r="C86" t="s">
        <v>39</v>
      </c>
    </row>
    <row r="89" spans="3:10" ht="14.25">
      <c r="C89" t="s">
        <v>38</v>
      </c>
      <c r="J89" t="s">
        <v>37</v>
      </c>
    </row>
    <row r="91" spans="3:10" ht="129" customHeight="1">
      <c r="C91" s="14" t="s">
        <v>74</v>
      </c>
      <c r="D91" s="14"/>
      <c r="E91" s="14"/>
      <c r="F91" s="14"/>
      <c r="G91" s="14"/>
      <c r="H91" s="14"/>
      <c r="J91" t="s">
        <v>49</v>
      </c>
    </row>
    <row r="93" ht="14.25" hidden="1">
      <c r="C93" t="s">
        <v>48</v>
      </c>
    </row>
    <row r="94" ht="13.5" customHeight="1" hidden="1"/>
    <row r="95" ht="14.25" hidden="1">
      <c r="C95" t="s">
        <v>50</v>
      </c>
    </row>
    <row r="96" ht="14.25" hidden="1">
      <c r="C96" t="s">
        <v>51</v>
      </c>
    </row>
    <row r="97" ht="14.25" hidden="1"/>
    <row r="98" ht="14.25" hidden="1">
      <c r="C98" t="s">
        <v>52</v>
      </c>
    </row>
    <row r="99" ht="14.25" hidden="1"/>
    <row r="100" spans="3:7" ht="14.25" hidden="1">
      <c r="C100" t="s">
        <v>53</v>
      </c>
      <c r="E100" t="s">
        <v>57</v>
      </c>
      <c r="F100" t="s">
        <v>58</v>
      </c>
      <c r="G100" t="s">
        <v>59</v>
      </c>
    </row>
    <row r="101" ht="14.25" hidden="1">
      <c r="C101" t="s">
        <v>54</v>
      </c>
    </row>
    <row r="102" ht="14.25" hidden="1">
      <c r="C102" t="s">
        <v>55</v>
      </c>
    </row>
    <row r="103" ht="14.25" hidden="1">
      <c r="C103" t="s">
        <v>56</v>
      </c>
    </row>
    <row r="104" ht="14.25" hidden="1"/>
    <row r="105" ht="14.25" hidden="1">
      <c r="C105" t="s">
        <v>60</v>
      </c>
    </row>
    <row r="106" ht="14.25" hidden="1">
      <c r="C106" t="s">
        <v>61</v>
      </c>
    </row>
    <row r="107" ht="14.25" hidden="1"/>
    <row r="108" spans="3:6" ht="14.25" hidden="1">
      <c r="C108" t="s">
        <v>62</v>
      </c>
      <c r="F108" t="s">
        <v>64</v>
      </c>
    </row>
    <row r="109" spans="3:7" ht="14.25" hidden="1">
      <c r="C109" t="s">
        <v>63</v>
      </c>
      <c r="F109" t="s">
        <v>65</v>
      </c>
      <c r="G109" t="s">
        <v>66</v>
      </c>
    </row>
    <row r="110" spans="6:7" ht="14.25" hidden="1">
      <c r="F110" s="11">
        <v>80000000</v>
      </c>
      <c r="G110" s="11">
        <v>10000000</v>
      </c>
    </row>
    <row r="111" ht="14.25" hidden="1"/>
    <row r="112" ht="14.25" hidden="1">
      <c r="C112" t="s">
        <v>67</v>
      </c>
    </row>
    <row r="113" ht="14.25" hidden="1">
      <c r="C113" t="s">
        <v>68</v>
      </c>
    </row>
    <row r="114" ht="14.25" hidden="1"/>
    <row r="115" spans="3:6" ht="14.25" hidden="1">
      <c r="C115" t="s">
        <v>69</v>
      </c>
      <c r="F115" t="s">
        <v>71</v>
      </c>
    </row>
    <row r="116" spans="3:7" ht="14.25" hidden="1">
      <c r="C116" t="s">
        <v>70</v>
      </c>
      <c r="F116" s="2" t="s">
        <v>72</v>
      </c>
      <c r="G116" t="s">
        <v>73</v>
      </c>
    </row>
    <row r="117" spans="6:8" ht="14.25" hidden="1">
      <c r="F117" s="11">
        <v>80000000</v>
      </c>
      <c r="G117" s="11">
        <v>50000000</v>
      </c>
      <c r="H117" s="15">
        <f>+F117+G117</f>
        <v>130000000</v>
      </c>
    </row>
    <row r="118" ht="14.25" hidden="1"/>
    <row r="119" ht="14.25" hidden="1"/>
    <row r="120" ht="14.25">
      <c r="C120" t="s">
        <v>75</v>
      </c>
    </row>
    <row r="121" ht="14.25">
      <c r="C121" t="s">
        <v>76</v>
      </c>
    </row>
    <row r="122" spans="3:5" ht="14.25">
      <c r="C122" t="s">
        <v>81</v>
      </c>
      <c r="E122" s="11">
        <v>1250000000</v>
      </c>
    </row>
    <row r="123" spans="3:5" ht="14.25">
      <c r="C123" t="s">
        <v>77</v>
      </c>
      <c r="E123" s="11">
        <v>850000000</v>
      </c>
    </row>
    <row r="124" spans="3:6" ht="14.25">
      <c r="C124" t="s">
        <v>78</v>
      </c>
      <c r="E124" s="17">
        <v>80000000</v>
      </c>
      <c r="F124" t="s">
        <v>65</v>
      </c>
    </row>
    <row r="125" spans="3:8" ht="14.25">
      <c r="C125" t="s">
        <v>79</v>
      </c>
      <c r="E125" s="17">
        <v>50000000</v>
      </c>
      <c r="F125" s="6" t="s">
        <v>80</v>
      </c>
      <c r="G125" s="6"/>
      <c r="H125" s="6"/>
    </row>
    <row r="126" ht="14.25">
      <c r="E126" s="11"/>
    </row>
    <row r="127" spans="3:5" ht="14.25">
      <c r="C127" t="s">
        <v>62</v>
      </c>
      <c r="E127" s="11" t="s">
        <v>64</v>
      </c>
    </row>
    <row r="128" spans="3:5" ht="14.25">
      <c r="C128">
        <v>2021</v>
      </c>
      <c r="D128" s="11">
        <v>450000000</v>
      </c>
      <c r="E128" s="16">
        <f>+E124+E125</f>
        <v>130000000</v>
      </c>
    </row>
    <row r="129" spans="3:4" ht="14.25">
      <c r="C129">
        <v>2022</v>
      </c>
      <c r="D129" s="16">
        <f>+E122+E123+E124+E125</f>
        <v>2230000000</v>
      </c>
    </row>
    <row r="132" ht="14.25">
      <c r="C132" t="s">
        <v>82</v>
      </c>
    </row>
    <row r="133" spans="3:5" ht="14.25">
      <c r="C133" t="s">
        <v>54</v>
      </c>
      <c r="E133" s="11">
        <v>100000000</v>
      </c>
    </row>
    <row r="134" spans="3:5" ht="14.25">
      <c r="C134" t="s">
        <v>83</v>
      </c>
      <c r="E134" s="11">
        <v>100000000</v>
      </c>
    </row>
    <row r="135" spans="3:5" ht="14.25">
      <c r="C135" t="s">
        <v>73</v>
      </c>
      <c r="E135" s="11">
        <f>+E134</f>
        <v>100000000</v>
      </c>
    </row>
    <row r="136" spans="3:5" ht="14.25">
      <c r="C136" t="s">
        <v>84</v>
      </c>
      <c r="E136" s="11">
        <f>+E135</f>
        <v>100000000</v>
      </c>
    </row>
    <row r="137" spans="3:5" ht="14.25">
      <c r="C137" t="s">
        <v>85</v>
      </c>
      <c r="E137" s="11">
        <f>+E136</f>
        <v>100000000</v>
      </c>
    </row>
    <row r="138" ht="14.25">
      <c r="E138" s="11"/>
    </row>
    <row r="139" ht="14.25">
      <c r="E139" s="11">
        <f>+E133+E134+E135+E136+E137+E138</f>
        <v>500000000</v>
      </c>
    </row>
    <row r="140" spans="3:7" ht="111.75" customHeight="1">
      <c r="C140" s="18" t="s">
        <v>86</v>
      </c>
      <c r="D140" s="18"/>
      <c r="E140" s="18"/>
      <c r="F140" s="18"/>
      <c r="G140" s="18"/>
    </row>
    <row r="141" ht="14.25">
      <c r="E141" s="11"/>
    </row>
    <row r="142" spans="3:5" ht="14.25">
      <c r="C142" t="s">
        <v>87</v>
      </c>
      <c r="E142" s="11"/>
    </row>
    <row r="143" spans="3:5" ht="14.25">
      <c r="C143" t="s">
        <v>94</v>
      </c>
      <c r="E143" s="11"/>
    </row>
    <row r="144" spans="4:5" ht="14.25">
      <c r="D144">
        <v>2022</v>
      </c>
      <c r="E144" s="11"/>
    </row>
    <row r="145" spans="3:5" ht="14.25">
      <c r="C145" t="s">
        <v>88</v>
      </c>
      <c r="D145" s="11">
        <v>150000000</v>
      </c>
      <c r="E145" s="11"/>
    </row>
    <row r="146" spans="3:5" ht="14.25">
      <c r="C146" t="s">
        <v>55</v>
      </c>
      <c r="D146" s="17">
        <v>500000000</v>
      </c>
      <c r="E146" s="11" t="s">
        <v>92</v>
      </c>
    </row>
    <row r="147" spans="3:5" ht="14.25">
      <c r="C147" t="s">
        <v>66</v>
      </c>
      <c r="D147" s="17">
        <v>600000000</v>
      </c>
      <c r="E147" s="11" t="s">
        <v>93</v>
      </c>
    </row>
    <row r="148" spans="4:5" ht="14.25">
      <c r="D148" s="11">
        <f>+D145+D146+D147</f>
        <v>1250000000</v>
      </c>
      <c r="E148" s="11"/>
    </row>
    <row r="149" spans="4:5" ht="14.25">
      <c r="D149" s="11"/>
      <c r="E149" s="11"/>
    </row>
    <row r="150" spans="4:5" ht="14.25">
      <c r="D150" s="11"/>
      <c r="E150" s="11"/>
    </row>
    <row r="151" spans="4:5" ht="14.25">
      <c r="D151" t="s">
        <v>62</v>
      </c>
      <c r="E151" t="s">
        <v>89</v>
      </c>
    </row>
    <row r="152" spans="4:5" ht="14.25">
      <c r="D152" s="15">
        <f>+D148</f>
        <v>1250000000</v>
      </c>
      <c r="E152" s="15">
        <f>+D147+D146</f>
        <v>1100000000</v>
      </c>
    </row>
    <row r="154" ht="14.25">
      <c r="C154" t="s">
        <v>90</v>
      </c>
    </row>
    <row r="155" ht="14.25">
      <c r="C155" t="s">
        <v>91</v>
      </c>
    </row>
    <row r="156" spans="3:9" ht="14.25">
      <c r="C156" s="19" t="s">
        <v>95</v>
      </c>
      <c r="D156" s="19"/>
      <c r="E156" s="19"/>
      <c r="F156" s="19"/>
      <c r="G156" s="19"/>
      <c r="H156" s="19"/>
      <c r="I156" s="19"/>
    </row>
    <row r="163" spans="3:7" ht="14.25">
      <c r="C163" t="s">
        <v>96</v>
      </c>
      <c r="D163" t="s">
        <v>97</v>
      </c>
      <c r="G163" t="s">
        <v>98</v>
      </c>
    </row>
    <row r="164" spans="4:7" ht="14.25">
      <c r="D164" t="s">
        <v>36</v>
      </c>
      <c r="G164" t="s">
        <v>99</v>
      </c>
    </row>
    <row r="166" spans="4:7" ht="14.25">
      <c r="D166" s="13" t="s">
        <v>103</v>
      </c>
      <c r="E166" s="3"/>
      <c r="F166" s="3"/>
      <c r="G166" s="3"/>
    </row>
    <row r="167" spans="4:7" ht="14.25">
      <c r="D167" s="3"/>
      <c r="E167" s="3"/>
      <c r="F167" s="3"/>
      <c r="G167" s="3"/>
    </row>
    <row r="168" spans="4:7" ht="14.25">
      <c r="D168" s="3"/>
      <c r="E168" s="3"/>
      <c r="F168" s="3"/>
      <c r="G168" s="3"/>
    </row>
    <row r="169" spans="4:7" ht="14.25">
      <c r="D169" s="3"/>
      <c r="E169" s="3"/>
      <c r="F169" s="3"/>
      <c r="G169" s="3"/>
    </row>
    <row r="170" spans="4:7" ht="14.25">
      <c r="D170" s="3"/>
      <c r="E170" s="3"/>
      <c r="F170" s="3"/>
      <c r="G170" s="3"/>
    </row>
    <row r="173" spans="4:5" ht="14.25">
      <c r="D173" t="s">
        <v>100</v>
      </c>
      <c r="E173" t="s">
        <v>101</v>
      </c>
    </row>
    <row r="174" ht="14.25">
      <c r="D174" t="s">
        <v>102</v>
      </c>
    </row>
    <row r="176" ht="14.25">
      <c r="D176" t="s">
        <v>104</v>
      </c>
    </row>
    <row r="178" ht="14.25">
      <c r="D178" t="s">
        <v>105</v>
      </c>
    </row>
    <row r="180" ht="14.25">
      <c r="D180" t="s">
        <v>106</v>
      </c>
    </row>
    <row r="182" spans="4:9" ht="14.25">
      <c r="D182" s="20" t="s">
        <v>107</v>
      </c>
      <c r="E182" s="20"/>
      <c r="F182" s="20"/>
      <c r="G182" s="20"/>
      <c r="H182" s="20"/>
      <c r="I182" s="20"/>
    </row>
    <row r="183" spans="4:9" ht="14.25">
      <c r="D183" s="20" t="s">
        <v>108</v>
      </c>
      <c r="E183" s="20"/>
      <c r="F183" s="20"/>
      <c r="G183" s="20"/>
      <c r="H183" s="20"/>
      <c r="I183" s="20"/>
    </row>
    <row r="187" ht="14.25">
      <c r="D187" t="s">
        <v>109</v>
      </c>
    </row>
    <row r="188" ht="14.25">
      <c r="D188" s="4" t="s">
        <v>110</v>
      </c>
    </row>
    <row r="190" spans="4:5" ht="14.25">
      <c r="D190" t="s">
        <v>111</v>
      </c>
      <c r="E190" s="11">
        <v>70000000</v>
      </c>
    </row>
    <row r="193" ht="14.25">
      <c r="D193" t="s">
        <v>112</v>
      </c>
    </row>
    <row r="195" spans="3:8" ht="14.25">
      <c r="C195" t="s">
        <v>116</v>
      </c>
      <c r="H195" t="s">
        <v>114</v>
      </c>
    </row>
    <row r="196" spans="3:8" ht="14.25">
      <c r="C196" t="s">
        <v>113</v>
      </c>
      <c r="H196" t="s">
        <v>115</v>
      </c>
    </row>
    <row r="198" ht="14.25">
      <c r="C198" t="s">
        <v>117</v>
      </c>
    </row>
    <row r="199" ht="14.25">
      <c r="C199" t="s">
        <v>118</v>
      </c>
    </row>
    <row r="203" ht="14.25">
      <c r="C203" t="s">
        <v>119</v>
      </c>
    </row>
    <row r="204" ht="14.25">
      <c r="C204" t="s">
        <v>120</v>
      </c>
    </row>
    <row r="205" ht="14.25">
      <c r="C205" t="s">
        <v>121</v>
      </c>
    </row>
    <row r="207" ht="14.25">
      <c r="C207" t="s">
        <v>122</v>
      </c>
    </row>
    <row r="208" ht="14.25">
      <c r="C208" t="s">
        <v>123</v>
      </c>
    </row>
    <row r="215" ht="14.25">
      <c r="C215" t="s">
        <v>124</v>
      </c>
    </row>
    <row r="217" spans="3:5" ht="14.25">
      <c r="C217" t="s">
        <v>54</v>
      </c>
      <c r="E217" s="11">
        <v>100000000</v>
      </c>
    </row>
    <row r="218" spans="3:6" ht="14.25">
      <c r="C218" t="s">
        <v>125</v>
      </c>
      <c r="E218" s="21">
        <v>158000000</v>
      </c>
      <c r="F218" s="16">
        <f>+E218+E220</f>
        <v>316000000</v>
      </c>
    </row>
    <row r="219" spans="3:5" ht="14.25">
      <c r="C219" t="s">
        <v>59</v>
      </c>
      <c r="E219" s="11">
        <v>300000000</v>
      </c>
    </row>
    <row r="220" spans="3:5" ht="14.25">
      <c r="C220" t="s">
        <v>73</v>
      </c>
      <c r="E220" s="21">
        <v>158000000</v>
      </c>
    </row>
    <row r="221" ht="14.25">
      <c r="E221" s="11">
        <f>+E217+E218+E219+E220</f>
        <v>716000000</v>
      </c>
    </row>
    <row r="223" spans="3:6" ht="14.25">
      <c r="C223" s="22" t="s">
        <v>126</v>
      </c>
      <c r="D223" s="22"/>
      <c r="E223" s="22"/>
      <c r="F223" s="22"/>
    </row>
    <row r="224" spans="3:6" ht="14.25">
      <c r="C224" s="22"/>
      <c r="D224" s="22"/>
      <c r="E224" s="22"/>
      <c r="F224" s="22"/>
    </row>
    <row r="225" spans="3:6" ht="14.25">
      <c r="C225" s="22"/>
      <c r="D225" s="22"/>
      <c r="E225" s="22"/>
      <c r="F225" s="22"/>
    </row>
    <row r="226" spans="3:6" ht="14.25">
      <c r="C226" s="22"/>
      <c r="D226" s="22"/>
      <c r="E226" s="22"/>
      <c r="F226" s="22"/>
    </row>
    <row r="227" spans="3:6" ht="14.25">
      <c r="C227" s="22"/>
      <c r="D227" s="22"/>
      <c r="E227" s="22"/>
      <c r="F227" s="22"/>
    </row>
    <row r="228" spans="3:6" ht="14.25">
      <c r="C228" s="22"/>
      <c r="D228" s="22"/>
      <c r="E228" s="22"/>
      <c r="F228" s="22"/>
    </row>
    <row r="229" spans="3:6" ht="14.25">
      <c r="C229" s="22"/>
      <c r="D229" s="22"/>
      <c r="E229" s="22"/>
      <c r="F229" s="22"/>
    </row>
    <row r="230" spans="3:6" ht="14.25">
      <c r="C230" s="22"/>
      <c r="D230" s="22"/>
      <c r="E230" s="22"/>
      <c r="F230" s="22"/>
    </row>
    <row r="231" spans="3:6" ht="14.25">
      <c r="C231" s="22"/>
      <c r="D231" s="22"/>
      <c r="E231" s="22"/>
      <c r="F231" s="22"/>
    </row>
    <row r="232" spans="3:4" ht="14.25">
      <c r="C232" t="s">
        <v>62</v>
      </c>
      <c r="D232" t="s">
        <v>64</v>
      </c>
    </row>
    <row r="233" spans="3:4" ht="14.25">
      <c r="C233" s="23">
        <f>248000000+370000000+60000000</f>
        <v>678000000</v>
      </c>
      <c r="D233" s="17">
        <v>370000000</v>
      </c>
    </row>
    <row r="235" spans="3:7" ht="14.25">
      <c r="C235" t="s">
        <v>127</v>
      </c>
      <c r="G235" s="11">
        <v>370000000</v>
      </c>
    </row>
    <row r="238" ht="14.25">
      <c r="C238" t="s">
        <v>128</v>
      </c>
    </row>
    <row r="242" spans="3:4" ht="14.25">
      <c r="C242" t="s">
        <v>129</v>
      </c>
      <c r="D242" s="24">
        <v>250000000</v>
      </c>
    </row>
    <row r="243" spans="3:4" ht="14.25">
      <c r="C243" t="s">
        <v>130</v>
      </c>
      <c r="D243" s="11">
        <v>250000000</v>
      </c>
    </row>
    <row r="244" spans="3:4" ht="14.25">
      <c r="C244" t="s">
        <v>131</v>
      </c>
      <c r="D244" s="11">
        <v>300000000</v>
      </c>
    </row>
  </sheetData>
  <sheetProtection/>
  <mergeCells count="9">
    <mergeCell ref="C140:G140"/>
    <mergeCell ref="C156:I156"/>
    <mergeCell ref="D166:G170"/>
    <mergeCell ref="C223:F231"/>
    <mergeCell ref="B2:I2"/>
    <mergeCell ref="G7:K7"/>
    <mergeCell ref="G6:K6"/>
    <mergeCell ref="B23:K23"/>
    <mergeCell ref="C91:H9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Guerra</dc:creator>
  <cp:keywords/>
  <dc:description/>
  <cp:lastModifiedBy>Carlos Guerra</cp:lastModifiedBy>
  <dcterms:created xsi:type="dcterms:W3CDTF">2023-02-04T13:14:50Z</dcterms:created>
  <dcterms:modified xsi:type="dcterms:W3CDTF">2023-02-04T17:15:10Z</dcterms:modified>
  <cp:category/>
  <cp:version/>
  <cp:contentType/>
  <cp:contentStatus/>
</cp:coreProperties>
</file>