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CONDICIONES" sheetId="1" r:id="rId1"/>
    <sheet name="GRUPO 3" sheetId="2" r:id="rId2"/>
    <sheet name="SERVICIO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 l="1"/>
  <c r="F45" i="3"/>
  <c r="D45" i="3"/>
  <c r="E44" i="3"/>
  <c r="E43" i="3"/>
  <c r="F42" i="3"/>
  <c r="E40" i="3"/>
  <c r="E39" i="3"/>
  <c r="E38" i="3"/>
  <c r="E37" i="3"/>
  <c r="E36" i="3"/>
  <c r="E35" i="3"/>
  <c r="E34" i="3"/>
  <c r="E33" i="3"/>
  <c r="E32" i="3"/>
  <c r="E31" i="3"/>
  <c r="F26" i="3"/>
  <c r="F25" i="3"/>
  <c r="E24" i="3"/>
  <c r="E23" i="3"/>
  <c r="E22" i="3"/>
  <c r="E19" i="3"/>
  <c r="E18" i="3"/>
  <c r="E17" i="3"/>
</calcChain>
</file>

<file path=xl/sharedStrings.xml><?xml version="1.0" encoding="utf-8"?>
<sst xmlns="http://schemas.openxmlformats.org/spreadsheetml/2006/main" count="40" uniqueCount="38">
  <si>
    <t>CONDICIONES</t>
  </si>
  <si>
    <t>GRUPO 1</t>
  </si>
  <si>
    <t>GRUPO 2</t>
  </si>
  <si>
    <t>GRUPO 3</t>
  </si>
  <si>
    <t>Entidad que tenga valores inscritos en el Registro Nacional de Valores y Emisores.</t>
  </si>
  <si>
    <t>Entidades y negocios de interés público.</t>
  </si>
  <si>
    <t>Entidades que tengan planta de personal superior a 200 trabajadores o activos totales superiores a 30.000 SMMLV y que sean subordinadas, sucursales o controladora de una entidad que aplique NIIF .</t>
  </si>
  <si>
    <t xml:space="preserve">Entidades que tengan planta de personal superior a 200 trabajadores o activos totales superiores a 30.000 SMMLV y que realicen importaciones o exportaciones que representen más del 50% de las compras o ventas respectivamente .  </t>
  </si>
  <si>
    <t>Requisitos del decreto 1670</t>
  </si>
  <si>
    <t>Entidades que no cumplan los requisitos anteriores</t>
  </si>
  <si>
    <t>Requisitos para pertenecer al Grupo 3</t>
  </si>
  <si>
    <t>1. No mantener inversiones en instrumentos de patrimonio en subsidiarias, negocios conjuntos o asociadas;</t>
  </si>
  <si>
    <t>2. No estar obligados a presentar estados financieros combinados, consolidados o separados;</t>
  </si>
  <si>
    <t>3. No realizar transacciones relacionadas con pagos basados en acciones;</t>
  </si>
  <si>
    <t>4. No mantener planes de beneficios postempleo por beneficios definidos;</t>
  </si>
  <si>
    <t>5. No ser una cooperativa de ahorro y crédito, y</t>
  </si>
  <si>
    <t>6. No obtener ingresos de actividades ordinarias que superen los topes para microempresas de acuerdo al sector al que pertenezcan, conforme lo establecido en el Decreto 1074 del 2015, Decreto Único Reglamentario del Sector Comercio, Industria y Turismo.</t>
  </si>
  <si>
    <t>FIRMA DE CONTADORES</t>
  </si>
  <si>
    <t>CONTRATARON  OCT 1 PARA UNAS DEVOLUCIONES PEDIR EN JUNIO DE 2024</t>
  </si>
  <si>
    <t>SERVICIOS SERAN EL 20% DE LA DEVOLUCION</t>
  </si>
  <si>
    <t>PAGADERA CUANDO LA DIAN PAGUE</t>
  </si>
  <si>
    <t>3 CONTADORES</t>
  </si>
  <si>
    <t>20 HORAS MENSUALES</t>
  </si>
  <si>
    <t>1 PC A CADA UNO</t>
  </si>
  <si>
    <t>VIATICOS</t>
  </si>
  <si>
    <t>MES</t>
  </si>
  <si>
    <t>CONTADORES</t>
  </si>
  <si>
    <t>PC</t>
  </si>
  <si>
    <t>DEPRECIACION</t>
  </si>
  <si>
    <t>INVENTARIO DE SERVICIOES (CONTADORES)</t>
  </si>
  <si>
    <t>INVENTARIO DE SERVICIOES (VIATICOS)</t>
  </si>
  <si>
    <t>INVENTARIO DE SERVICIOES (DEPREC)</t>
  </si>
  <si>
    <t>BANCOS</t>
  </si>
  <si>
    <t>DEP ACUMILADAR</t>
  </si>
  <si>
    <t>CADA MES</t>
  </si>
  <si>
    <t>INVENTARIO DE SERVICIOS</t>
  </si>
  <si>
    <t>INNGRESOS POR ACTI ORDINARIOS</t>
  </si>
  <si>
    <t>COSTO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</si>
</sst>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 #,##0.00;[Red]\-&quot;$&quot;\ #,##0.00"/>
    <numFmt numFmtId="44" formatCode="_-&quot;$&quot;\ * #,##0.00_-;\-&quot;$&quot;\ * #,##0.00_-;_-&quot;$&quot;\ * &quot;-&quot;??_-;_-@_-"/>
  </numFmts>
  <fonts count="10" x14ac:knownFonts="1">
    <font>
      <sz val="11"/>
      <color theme="1"/>
      <name val="Calibri"/>
      <family val="2"/>
      <scheme val="minor"/>
    </font>
    <font>
      <sz val="11"/>
      <color theme="1"/>
      <name val="Calibri"/>
      <family val="2"/>
      <scheme val="minor"/>
    </font>
    <font>
      <sz val="18"/>
      <name val="Arial"/>
      <family val="2"/>
    </font>
    <font>
      <b/>
      <sz val="18"/>
      <color rgb="FFFFFFFF"/>
      <name val="Calibri"/>
      <family val="2"/>
    </font>
    <font>
      <b/>
      <sz val="16"/>
      <color rgb="FFFFFFFF"/>
      <name val="Calibri"/>
      <family val="2"/>
    </font>
    <font>
      <sz val="18"/>
      <color rgb="FF000000"/>
      <name val="Calibri"/>
      <family val="2"/>
    </font>
    <font>
      <sz val="11"/>
      <color rgb="FF000000"/>
      <name val="Calibri"/>
      <family val="2"/>
    </font>
    <font>
      <b/>
      <sz val="18"/>
      <color rgb="FFC00000"/>
      <name val="Calibri"/>
      <family val="2"/>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rgb="FFFFFFCC"/>
      </patternFill>
    </fill>
    <fill>
      <patternFill patternType="solid">
        <fgColor rgb="FF7F7F7F"/>
        <bgColor indexed="64"/>
      </patternFill>
    </fill>
    <fill>
      <patternFill patternType="solid">
        <fgColor rgb="FFED7D31"/>
        <bgColor indexed="64"/>
      </patternFill>
    </fill>
    <fill>
      <patternFill patternType="solid">
        <fgColor theme="4" tint="0.79998168889431442"/>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medium">
        <color rgb="FF000000"/>
      </left>
      <right style="medium">
        <color rgb="FF000000"/>
      </right>
      <top style="medium">
        <color rgb="FF000000"/>
      </top>
      <bottom style="medium">
        <color rgb="FF000000"/>
      </bottom>
      <diagonal/>
    </border>
    <border>
      <left style="thin">
        <color rgb="FFEBEBEB"/>
      </left>
      <right style="thin">
        <color rgb="FFEBEBEB"/>
      </right>
      <top style="thin">
        <color rgb="FFEBEBEB"/>
      </top>
      <bottom style="thin">
        <color rgb="FFEBEBEB"/>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2" borderId="1" applyNumberFormat="0" applyFont="0" applyAlignment="0" applyProtection="0"/>
  </cellStyleXfs>
  <cellXfs count="26">
    <xf numFmtId="0" fontId="0" fillId="0" borderId="0" xfId="0"/>
    <xf numFmtId="0" fontId="3" fillId="3" borderId="2" xfId="0" applyFont="1" applyFill="1" applyBorder="1" applyAlignment="1">
      <alignment horizontal="center" vertical="center" wrapText="1" readingOrder="1"/>
    </xf>
    <xf numFmtId="0" fontId="4" fillId="3" borderId="2" xfId="0" applyFont="1" applyFill="1" applyBorder="1" applyAlignment="1">
      <alignment horizontal="center" vertical="center" wrapText="1" readingOrder="1"/>
    </xf>
    <xf numFmtId="0" fontId="5" fillId="0" borderId="2" xfId="0" applyFont="1" applyBorder="1" applyAlignment="1">
      <alignment horizontal="left" vertical="center" wrapText="1" readingOrder="1"/>
    </xf>
    <xf numFmtId="0" fontId="6" fillId="0" borderId="2" xfId="0" applyFont="1" applyBorder="1" applyAlignment="1">
      <alignment horizontal="left" wrapText="1" readingOrder="1"/>
    </xf>
    <xf numFmtId="0" fontId="6" fillId="4" borderId="2" xfId="0" applyFont="1" applyFill="1" applyBorder="1" applyAlignment="1">
      <alignment horizontal="left" wrapText="1" readingOrder="1"/>
    </xf>
    <xf numFmtId="0" fontId="7" fillId="0" borderId="3" xfId="0" applyFont="1" applyBorder="1" applyAlignment="1">
      <alignment horizontal="center" vertical="center" wrapText="1" readingOrder="1"/>
    </xf>
    <xf numFmtId="0" fontId="5" fillId="0" borderId="3" xfId="0" applyFont="1" applyBorder="1" applyAlignment="1">
      <alignment horizontal="left" vertical="center" wrapText="1" indent="1" readingOrder="1"/>
    </xf>
    <xf numFmtId="0" fontId="2" fillId="2" borderId="1" xfId="2" applyFont="1" applyAlignment="1">
      <alignment wrapText="1"/>
    </xf>
    <xf numFmtId="0" fontId="6" fillId="2" borderId="1" xfId="2" applyFont="1" applyAlignment="1">
      <alignment horizontal="left" wrapText="1" readingOrder="1"/>
    </xf>
    <xf numFmtId="0" fontId="5" fillId="5" borderId="2" xfId="0" applyFont="1" applyFill="1" applyBorder="1" applyAlignment="1">
      <alignment horizontal="left" vertical="center" wrapText="1" readingOrder="1"/>
    </xf>
    <xf numFmtId="0" fontId="6" fillId="5" borderId="2" xfId="0" applyFont="1" applyFill="1" applyBorder="1" applyAlignment="1">
      <alignment horizontal="left" wrapText="1" readingOrder="1"/>
    </xf>
    <xf numFmtId="0" fontId="8" fillId="0" borderId="0" xfId="0" applyFont="1"/>
    <xf numFmtId="44" fontId="8" fillId="0" borderId="0" xfId="1" applyFont="1"/>
    <xf numFmtId="8" fontId="8" fillId="0" borderId="0" xfId="0" applyNumberFormat="1" applyFont="1"/>
    <xf numFmtId="44" fontId="8" fillId="0" borderId="0" xfId="0" applyNumberFormat="1" applyFont="1"/>
    <xf numFmtId="17" fontId="8" fillId="0" borderId="0" xfId="0" applyNumberFormat="1" applyFont="1"/>
    <xf numFmtId="0" fontId="8" fillId="0" borderId="4" xfId="0" applyFont="1" applyBorder="1"/>
    <xf numFmtId="0" fontId="8" fillId="0" borderId="4" xfId="0" applyFont="1" applyBorder="1" applyAlignment="1">
      <alignment horizontal="center"/>
    </xf>
    <xf numFmtId="44" fontId="8" fillId="0" borderId="5" xfId="0" applyNumberFormat="1" applyFont="1" applyBorder="1"/>
    <xf numFmtId="44" fontId="8" fillId="0" borderId="6" xfId="0" applyNumberFormat="1" applyFont="1" applyBorder="1"/>
    <xf numFmtId="44" fontId="9" fillId="0" borderId="6" xfId="0" applyNumberFormat="1" applyFont="1" applyBorder="1"/>
    <xf numFmtId="44" fontId="8" fillId="0" borderId="7" xfId="0" applyNumberFormat="1" applyFont="1" applyBorder="1"/>
    <xf numFmtId="0" fontId="8" fillId="0" borderId="8" xfId="0" applyFont="1" applyBorder="1"/>
    <xf numFmtId="44" fontId="8" fillId="0" borderId="8" xfId="1" applyFont="1" applyBorder="1"/>
    <xf numFmtId="44" fontId="8" fillId="0" borderId="8" xfId="0" applyNumberFormat="1" applyFont="1" applyBorder="1"/>
  </cellXfs>
  <cellStyles count="3">
    <cellStyle name="Moneda" xfId="1" builtinId="4"/>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6</xdr:col>
      <xdr:colOff>0</xdr:colOff>
      <xdr:row>4</xdr:row>
      <xdr:rowOff>58475</xdr:rowOff>
    </xdr:to>
    <xdr:sp macro="" textlink="">
      <xdr:nvSpPr>
        <xdr:cNvPr id="2" name="Rectángulo 1"/>
        <xdr:cNvSpPr/>
      </xdr:nvSpPr>
      <xdr:spPr>
        <a:xfrm>
          <a:off x="1219200" y="190500"/>
          <a:ext cx="8961120" cy="629975"/>
        </a:xfrm>
        <a:prstGeom prst="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3200" b="1">
              <a:solidFill>
                <a:schemeClr val="bg1"/>
              </a:solidFill>
            </a:rPr>
            <a:t>CONDICIONES PARA PERTENECER AL GRUPO 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76200</xdr:rowOff>
    </xdr:from>
    <xdr:to>
      <xdr:col>1</xdr:col>
      <xdr:colOff>9201150</xdr:colOff>
      <xdr:row>4</xdr:row>
      <xdr:rowOff>160585</xdr:rowOff>
    </xdr:to>
    <xdr:sp macro="" textlink="">
      <xdr:nvSpPr>
        <xdr:cNvPr id="2" name="CuadroTexto 7"/>
        <xdr:cNvSpPr txBox="1"/>
      </xdr:nvSpPr>
      <xdr:spPr>
        <a:xfrm>
          <a:off x="790575" y="266700"/>
          <a:ext cx="9172575" cy="655885"/>
        </a:xfrm>
        <a:prstGeom prst="rect">
          <a:avLst/>
        </a:prstGeom>
        <a:solidFill>
          <a:schemeClr val="accent2"/>
        </a:solidFill>
        <a:ln>
          <a:solidFill>
            <a:schemeClr val="accent2"/>
          </a:solidFill>
        </a:ln>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600" b="1">
              <a:solidFill>
                <a:schemeClr val="bg1"/>
              </a:solidFill>
            </a:rPr>
            <a:t>GRUPO III – CONTABILIDAD SIMPLIFICADA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F13"/>
  <sheetViews>
    <sheetView topLeftCell="A7" zoomScale="136" zoomScaleNormal="136" workbookViewId="0">
      <selection activeCell="F12" sqref="F12"/>
    </sheetView>
  </sheetViews>
  <sheetFormatPr baseColWidth="10" defaultColWidth="9.140625" defaultRowHeight="15" x14ac:dyDescent="0.25"/>
  <cols>
    <col min="3" max="3" width="86.5703125" customWidth="1"/>
    <col min="4" max="6" width="21.28515625" customWidth="1"/>
  </cols>
  <sheetData>
    <row r="6" spans="3:6" ht="15.75" thickBot="1" x14ac:dyDescent="0.3"/>
    <row r="7" spans="3:6" ht="24" thickBot="1" x14ac:dyDescent="0.3">
      <c r="C7" s="1" t="s">
        <v>0</v>
      </c>
      <c r="D7" s="2" t="s">
        <v>1</v>
      </c>
      <c r="E7" s="2" t="s">
        <v>2</v>
      </c>
      <c r="F7" s="2" t="s">
        <v>3</v>
      </c>
    </row>
    <row r="8" spans="3:6" ht="47.25" thickBot="1" x14ac:dyDescent="0.4">
      <c r="C8" s="3" t="s">
        <v>4</v>
      </c>
      <c r="D8" s="8"/>
      <c r="E8" s="4"/>
      <c r="F8" s="4"/>
    </row>
    <row r="9" spans="3:6" ht="31.5" customHeight="1" thickBot="1" x14ac:dyDescent="0.4">
      <c r="C9" s="3" t="s">
        <v>5</v>
      </c>
      <c r="D9" s="8"/>
      <c r="E9" s="4"/>
      <c r="F9" s="4"/>
    </row>
    <row r="10" spans="3:6" ht="93.75" thickBot="1" x14ac:dyDescent="0.4">
      <c r="C10" s="3" t="s">
        <v>6</v>
      </c>
      <c r="D10" s="8"/>
      <c r="E10" s="4"/>
      <c r="F10" s="4"/>
    </row>
    <row r="11" spans="3:6" ht="117" thickBot="1" x14ac:dyDescent="0.3">
      <c r="C11" s="3" t="s">
        <v>7</v>
      </c>
      <c r="D11" s="9"/>
      <c r="E11" s="4"/>
      <c r="F11" s="4"/>
    </row>
    <row r="12" spans="3:6" ht="24" thickBot="1" x14ac:dyDescent="0.3">
      <c r="C12" s="10" t="s">
        <v>8</v>
      </c>
      <c r="D12" s="11"/>
      <c r="E12" s="11"/>
      <c r="F12" s="11"/>
    </row>
    <row r="13" spans="3:6" ht="24" thickBot="1" x14ac:dyDescent="0.3">
      <c r="C13" s="3" t="s">
        <v>9</v>
      </c>
      <c r="D13" s="4"/>
      <c r="E13" s="5"/>
      <c r="F13"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3"/>
  <sheetViews>
    <sheetView zoomScale="112" zoomScaleNormal="112" workbookViewId="0">
      <selection activeCell="F7" sqref="F7"/>
    </sheetView>
  </sheetViews>
  <sheetFormatPr baseColWidth="10" defaultRowHeight="15" x14ac:dyDescent="0.25"/>
  <cols>
    <col min="2" max="2" width="141.85546875" customWidth="1"/>
  </cols>
  <sheetData>
    <row r="7" spans="2:2" ht="23.25" x14ac:dyDescent="0.25">
      <c r="B7" s="6" t="s">
        <v>10</v>
      </c>
    </row>
    <row r="8" spans="2:2" ht="46.5" x14ac:dyDescent="0.25">
      <c r="B8" s="7" t="s">
        <v>11</v>
      </c>
    </row>
    <row r="9" spans="2:2" ht="23.25" x14ac:dyDescent="0.25">
      <c r="B9" s="7" t="s">
        <v>12</v>
      </c>
    </row>
    <row r="10" spans="2:2" ht="23.25" x14ac:dyDescent="0.25">
      <c r="B10" s="7" t="s">
        <v>13</v>
      </c>
    </row>
    <row r="11" spans="2:2" ht="23.25" x14ac:dyDescent="0.25">
      <c r="B11" s="7" t="s">
        <v>14</v>
      </c>
    </row>
    <row r="12" spans="2:2" ht="23.25" x14ac:dyDescent="0.25">
      <c r="B12" s="7" t="s">
        <v>15</v>
      </c>
    </row>
    <row r="13" spans="2:2" ht="69.75" x14ac:dyDescent="0.25">
      <c r="B13" s="7" t="s">
        <v>16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45"/>
  <sheetViews>
    <sheetView tabSelected="1" topLeftCell="A3" zoomScale="130" zoomScaleNormal="130" workbookViewId="0">
      <selection activeCell="D12" sqref="D12"/>
    </sheetView>
  </sheetViews>
  <sheetFormatPr baseColWidth="10" defaultRowHeight="23.25" x14ac:dyDescent="0.35"/>
  <cols>
    <col min="1" max="3" width="11.42578125" style="12"/>
    <col min="4" max="4" width="68" style="12" customWidth="1"/>
    <col min="5" max="5" width="36.42578125" style="12" customWidth="1"/>
    <col min="6" max="6" width="29.7109375" style="12" customWidth="1"/>
    <col min="7" max="16384" width="11.42578125" style="12"/>
  </cols>
  <sheetData>
    <row r="4" spans="3:6" x14ac:dyDescent="0.35">
      <c r="C4" s="12">
        <v>1</v>
      </c>
      <c r="D4" s="12" t="s">
        <v>17</v>
      </c>
    </row>
    <row r="6" spans="3:6" x14ac:dyDescent="0.35">
      <c r="D6" s="12" t="s">
        <v>18</v>
      </c>
    </row>
    <row r="8" spans="3:6" x14ac:dyDescent="0.35">
      <c r="D8" s="12" t="s">
        <v>19</v>
      </c>
      <c r="E8" s="13">
        <v>800000000</v>
      </c>
    </row>
    <row r="9" spans="3:6" x14ac:dyDescent="0.35">
      <c r="D9" s="12" t="s">
        <v>20</v>
      </c>
    </row>
    <row r="12" spans="3:6" x14ac:dyDescent="0.35">
      <c r="D12" s="12" t="s">
        <v>21</v>
      </c>
      <c r="E12" s="12" t="s">
        <v>22</v>
      </c>
      <c r="F12" s="13">
        <v>60000</v>
      </c>
    </row>
    <row r="13" spans="3:6" x14ac:dyDescent="0.35">
      <c r="D13" s="12" t="s">
        <v>23</v>
      </c>
      <c r="E13" s="13">
        <v>3000000</v>
      </c>
    </row>
    <row r="14" spans="3:6" x14ac:dyDescent="0.35">
      <c r="D14" s="12" t="s">
        <v>24</v>
      </c>
      <c r="E14" s="14">
        <v>500000</v>
      </c>
    </row>
    <row r="16" spans="3:6" x14ac:dyDescent="0.35">
      <c r="D16" s="12" t="s">
        <v>25</v>
      </c>
    </row>
    <row r="17" spans="4:6" x14ac:dyDescent="0.35">
      <c r="D17" s="12" t="s">
        <v>26</v>
      </c>
      <c r="E17" s="13">
        <f>20*60000*3</f>
        <v>3600000</v>
      </c>
    </row>
    <row r="18" spans="4:6" x14ac:dyDescent="0.35">
      <c r="D18" s="12" t="s">
        <v>24</v>
      </c>
      <c r="E18" s="13">
        <f>+E14*3</f>
        <v>1500000</v>
      </c>
    </row>
    <row r="19" spans="4:6" x14ac:dyDescent="0.35">
      <c r="D19" s="12" t="s">
        <v>27</v>
      </c>
      <c r="E19" s="13">
        <f>+((E13*3)*30)/(3*360)</f>
        <v>250000</v>
      </c>
      <c r="F19" s="12" t="s">
        <v>28</v>
      </c>
    </row>
    <row r="21" spans="4:6" x14ac:dyDescent="0.35">
      <c r="D21" s="12" t="s">
        <v>34</v>
      </c>
    </row>
    <row r="22" spans="4:6" x14ac:dyDescent="0.35">
      <c r="D22" s="12" t="s">
        <v>29</v>
      </c>
      <c r="E22" s="15">
        <f>+E17</f>
        <v>3600000</v>
      </c>
    </row>
    <row r="23" spans="4:6" x14ac:dyDescent="0.35">
      <c r="D23" s="12" t="s">
        <v>30</v>
      </c>
      <c r="E23" s="15">
        <f>+E18</f>
        <v>1500000</v>
      </c>
    </row>
    <row r="24" spans="4:6" x14ac:dyDescent="0.35">
      <c r="D24" s="12" t="s">
        <v>31</v>
      </c>
      <c r="E24" s="15">
        <f>+E19</f>
        <v>250000</v>
      </c>
    </row>
    <row r="25" spans="4:6" x14ac:dyDescent="0.35">
      <c r="D25" s="12" t="s">
        <v>32</v>
      </c>
      <c r="F25" s="15">
        <f>+E22+E23</f>
        <v>5100000</v>
      </c>
    </row>
    <row r="26" spans="4:6" x14ac:dyDescent="0.35">
      <c r="D26" s="12" t="s">
        <v>33</v>
      </c>
      <c r="F26" s="15">
        <f>+E24</f>
        <v>250000</v>
      </c>
    </row>
    <row r="29" spans="4:6" x14ac:dyDescent="0.35">
      <c r="D29" s="16">
        <v>11110</v>
      </c>
    </row>
    <row r="30" spans="4:6" x14ac:dyDescent="0.35">
      <c r="E30" s="18" t="s">
        <v>35</v>
      </c>
      <c r="F30" s="18"/>
    </row>
    <row r="31" spans="4:6" x14ac:dyDescent="0.35">
      <c r="E31" s="19">
        <f>+E22+E23+E24</f>
        <v>5350000</v>
      </c>
    </row>
    <row r="32" spans="4:6" x14ac:dyDescent="0.35">
      <c r="E32" s="20">
        <f>+E31</f>
        <v>5350000</v>
      </c>
    </row>
    <row r="33" spans="4:6" x14ac:dyDescent="0.35">
      <c r="E33" s="20">
        <f>+E32</f>
        <v>5350000</v>
      </c>
    </row>
    <row r="34" spans="4:6" x14ac:dyDescent="0.35">
      <c r="E34" s="20">
        <f>+E33</f>
        <v>5350000</v>
      </c>
    </row>
    <row r="35" spans="4:6" x14ac:dyDescent="0.35">
      <c r="E35" s="20">
        <f>+E34</f>
        <v>5350000</v>
      </c>
    </row>
    <row r="36" spans="4:6" x14ac:dyDescent="0.35">
      <c r="E36" s="20">
        <f>+E35</f>
        <v>5350000</v>
      </c>
    </row>
    <row r="37" spans="4:6" x14ac:dyDescent="0.35">
      <c r="E37" s="20">
        <f>+E36</f>
        <v>5350000</v>
      </c>
    </row>
    <row r="38" spans="4:6" x14ac:dyDescent="0.35">
      <c r="E38" s="20">
        <f>+E37</f>
        <v>5350000</v>
      </c>
    </row>
    <row r="39" spans="4:6" x14ac:dyDescent="0.35">
      <c r="E39" s="22">
        <f>+E38</f>
        <v>5350000</v>
      </c>
      <c r="F39" s="17"/>
    </row>
    <row r="40" spans="4:6" x14ac:dyDescent="0.35">
      <c r="E40" s="21">
        <f>SUM(E31:E39)</f>
        <v>48150000</v>
      </c>
      <c r="F40" s="15">
        <f>+E40</f>
        <v>48150000</v>
      </c>
    </row>
    <row r="42" spans="4:6" x14ac:dyDescent="0.35">
      <c r="D42" s="23" t="s">
        <v>36</v>
      </c>
      <c r="E42" s="23"/>
      <c r="F42" s="24">
        <f>+E8*20%</f>
        <v>160000000</v>
      </c>
    </row>
    <row r="43" spans="4:6" x14ac:dyDescent="0.35">
      <c r="D43" s="23" t="s">
        <v>32</v>
      </c>
      <c r="E43" s="25">
        <f>+F42</f>
        <v>160000000</v>
      </c>
      <c r="F43" s="23"/>
    </row>
    <row r="44" spans="4:6" x14ac:dyDescent="0.35">
      <c r="D44" s="23" t="s">
        <v>37</v>
      </c>
      <c r="E44" s="25">
        <f>+E40</f>
        <v>48150000</v>
      </c>
      <c r="F44" s="23"/>
    </row>
    <row r="45" spans="4:6" x14ac:dyDescent="0.35">
      <c r="D45" s="23" t="str">
        <f>+E30</f>
        <v>INVENTARIO DE SERVICIOS</v>
      </c>
      <c r="E45" s="23"/>
      <c r="F45" s="25">
        <f>+E44</f>
        <v>48150000</v>
      </c>
    </row>
  </sheetData>
  <mergeCells count="1">
    <mergeCell ref="E30:F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CONDICIONES</vt:lpstr>
      <vt:lpstr>GRUPO 3</vt:lpstr>
      <vt:lpstr>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2023-12-02T17:13:49Z</dcterms:modified>
</cp:coreProperties>
</file>